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43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5" i="1" l="1"/>
  <c r="K5" i="1" s="1"/>
  <c r="I7" i="1"/>
  <c r="K7" i="1"/>
  <c r="I8" i="1"/>
  <c r="K8" i="1" s="1"/>
  <c r="I9" i="1"/>
  <c r="K9" i="1"/>
  <c r="I10" i="1"/>
  <c r="K10" i="1" s="1"/>
  <c r="I12" i="1"/>
  <c r="K12" i="1"/>
  <c r="I13" i="1"/>
  <c r="K13" i="1" s="1"/>
  <c r="I11" i="1"/>
  <c r="K11" i="1"/>
  <c r="I14" i="1"/>
  <c r="K14" i="1"/>
  <c r="I15" i="1"/>
  <c r="K15" i="1" s="1"/>
  <c r="I16" i="1"/>
  <c r="K16" i="1" s="1"/>
  <c r="I20" i="1"/>
  <c r="K20" i="1" s="1"/>
  <c r="I17" i="1"/>
  <c r="K17" i="1" s="1"/>
  <c r="I18" i="1"/>
  <c r="K18" i="1"/>
  <c r="I19" i="1"/>
  <c r="K19" i="1" s="1"/>
  <c r="I21" i="1"/>
  <c r="K21" i="1"/>
  <c r="I22" i="1"/>
  <c r="K22" i="1"/>
  <c r="I24" i="1"/>
  <c r="K24" i="1" s="1"/>
  <c r="I31" i="1"/>
  <c r="K31" i="1" s="1"/>
  <c r="I25" i="1"/>
  <c r="K25" i="1"/>
  <c r="I26" i="1"/>
  <c r="K26" i="1"/>
  <c r="I27" i="1"/>
  <c r="K27" i="1"/>
  <c r="I29" i="1"/>
  <c r="K29" i="1"/>
  <c r="I28" i="1"/>
  <c r="K28" i="1"/>
  <c r="I35" i="1"/>
  <c r="K35" i="1" s="1"/>
  <c r="I33" i="1"/>
  <c r="K33" i="1"/>
  <c r="I34" i="1"/>
  <c r="K34" i="1" s="1"/>
  <c r="I32" i="1"/>
  <c r="K32" i="1"/>
  <c r="I36" i="1"/>
  <c r="K36" i="1"/>
  <c r="I37" i="1"/>
  <c r="K37" i="1"/>
  <c r="I39" i="1"/>
  <c r="K39" i="1" s="1"/>
  <c r="I38" i="1"/>
  <c r="K38" i="1"/>
  <c r="I40" i="1"/>
  <c r="K40" i="1"/>
  <c r="I41" i="1"/>
  <c r="K41" i="1" s="1"/>
  <c r="I42" i="1"/>
  <c r="K42" i="1"/>
  <c r="I43" i="1"/>
  <c r="K43" i="1" s="1"/>
  <c r="I44" i="1"/>
  <c r="K44" i="1" s="1"/>
  <c r="I45" i="1"/>
  <c r="K45" i="1"/>
  <c r="I46" i="1"/>
  <c r="K46" i="1"/>
  <c r="I48" i="1"/>
  <c r="K48" i="1" s="1"/>
  <c r="I47" i="1"/>
  <c r="K47" i="1"/>
  <c r="I49" i="1"/>
  <c r="K49" i="1" s="1"/>
  <c r="I50" i="1"/>
  <c r="I51" i="1"/>
  <c r="K51" i="1"/>
  <c r="I52" i="1"/>
  <c r="K52" i="1" s="1"/>
  <c r="I53" i="1"/>
  <c r="K53" i="1" s="1"/>
  <c r="I4" i="1"/>
  <c r="K4" i="1" s="1"/>
  <c r="I6" i="1"/>
  <c r="K6" i="1" s="1"/>
  <c r="M47" i="1" l="1"/>
  <c r="O47" i="1" s="1"/>
  <c r="M46" i="1"/>
  <c r="O46" i="1" s="1"/>
  <c r="M4" i="1"/>
  <c r="O4" i="1" s="1"/>
  <c r="M6" i="1"/>
  <c r="O6" i="1" s="1"/>
  <c r="O18" i="1"/>
  <c r="M51" i="1"/>
  <c r="O51" i="1" s="1"/>
  <c r="M48" i="1"/>
  <c r="O48" i="1" s="1"/>
  <c r="M44" i="1"/>
  <c r="O44" i="1" s="1"/>
  <c r="M42" i="1"/>
  <c r="O42" i="1" s="1"/>
  <c r="M40" i="1"/>
  <c r="O40" i="1" s="1"/>
  <c r="M39" i="1"/>
  <c r="O39" i="1" s="1"/>
  <c r="M36" i="1"/>
  <c r="O36" i="1" s="1"/>
  <c r="M34" i="1"/>
  <c r="O34" i="1" s="1"/>
  <c r="M35" i="1"/>
  <c r="O35" i="1" s="1"/>
  <c r="M28" i="1"/>
  <c r="O28" i="1" s="1"/>
  <c r="M27" i="1"/>
  <c r="O27" i="1" s="1"/>
  <c r="M25" i="1"/>
  <c r="O25" i="1" s="1"/>
  <c r="M24" i="1"/>
  <c r="O24" i="1" s="1"/>
  <c r="M21" i="1"/>
  <c r="O21" i="1" s="1"/>
  <c r="M18" i="1"/>
  <c r="M20" i="1"/>
  <c r="O20" i="1" s="1"/>
  <c r="M15" i="1"/>
  <c r="O15" i="1" s="1"/>
  <c r="M11" i="1"/>
  <c r="O11" i="1" s="1"/>
  <c r="M12" i="1"/>
  <c r="O12" i="1" s="1"/>
  <c r="M9" i="1"/>
  <c r="O9" i="1" s="1"/>
  <c r="M7" i="1"/>
  <c r="O7" i="1" s="1"/>
  <c r="M52" i="1"/>
  <c r="O52" i="1" s="1"/>
  <c r="M53" i="1"/>
  <c r="O53" i="1" s="1"/>
  <c r="K50" i="1"/>
  <c r="M50" i="1" s="1"/>
  <c r="M49" i="1"/>
  <c r="O49" i="1" s="1"/>
  <c r="M45" i="1"/>
  <c r="O45" i="1" s="1"/>
  <c r="M43" i="1"/>
  <c r="O43" i="1" s="1"/>
  <c r="M41" i="1"/>
  <c r="O41" i="1" s="1"/>
  <c r="M38" i="1"/>
  <c r="O38" i="1" s="1"/>
  <c r="M37" i="1"/>
  <c r="O37" i="1" s="1"/>
  <c r="M32" i="1"/>
  <c r="O32" i="1" s="1"/>
  <c r="M33" i="1"/>
  <c r="O33" i="1" s="1"/>
  <c r="M29" i="1"/>
  <c r="O29" i="1" s="1"/>
  <c r="M26" i="1"/>
  <c r="O26" i="1" s="1"/>
  <c r="M31" i="1"/>
  <c r="O31" i="1" s="1"/>
  <c r="M22" i="1"/>
  <c r="O22" i="1" s="1"/>
  <c r="M19" i="1"/>
  <c r="O19" i="1" s="1"/>
  <c r="M17" i="1"/>
  <c r="O17" i="1" s="1"/>
  <c r="M16" i="1"/>
  <c r="O16" i="1" s="1"/>
  <c r="M14" i="1"/>
  <c r="O14" i="1" s="1"/>
  <c r="M13" i="1"/>
  <c r="O13" i="1" s="1"/>
  <c r="M10" i="1"/>
  <c r="O10" i="1" s="1"/>
  <c r="M8" i="1"/>
  <c r="O8" i="1" s="1"/>
  <c r="M5" i="1"/>
  <c r="O5" i="1" s="1"/>
  <c r="O50" i="1" l="1"/>
</calcChain>
</file>

<file path=xl/sharedStrings.xml><?xml version="1.0" encoding="utf-8"?>
<sst xmlns="http://schemas.openxmlformats.org/spreadsheetml/2006/main" count="245" uniqueCount="61">
  <si>
    <t>BK K2 MARTHON 29 APRIL 2017 GEEL</t>
  </si>
  <si>
    <t>Propaganda 6km zonder portage (-12jaar)</t>
  </si>
  <si>
    <t>Mertens Mathijs - Van Nieuwenhove Jules</t>
  </si>
  <si>
    <t xml:space="preserve">HM </t>
  </si>
  <si>
    <t>KCCM</t>
  </si>
  <si>
    <t>:</t>
  </si>
  <si>
    <t>Bastiaens Stanislas - Vangeel Louis</t>
  </si>
  <si>
    <t>GKV</t>
  </si>
  <si>
    <t>Alegra Hidden - Algera Jorden</t>
  </si>
  <si>
    <t>NWC</t>
  </si>
  <si>
    <t>Akville Rudyte - Frolova Alexandra</t>
  </si>
  <si>
    <t>DM</t>
  </si>
  <si>
    <t>KKYKC</t>
  </si>
  <si>
    <t>Propaganda 8km zonder portage (+12jaar)</t>
  </si>
  <si>
    <t>Das Chris</t>
  </si>
  <si>
    <t>DVII</t>
  </si>
  <si>
    <t>Van de Water Greet</t>
  </si>
  <si>
    <t>KKK</t>
  </si>
  <si>
    <t>Druyts Pauline</t>
  </si>
  <si>
    <t>DS</t>
  </si>
  <si>
    <t>Verduyckt Jana - Timmermans Febe</t>
  </si>
  <si>
    <t>DK</t>
  </si>
  <si>
    <t>Jansen Sander - Beckers Nick</t>
  </si>
  <si>
    <t>HK</t>
  </si>
  <si>
    <t>Smolders Maureen - Bastiaens Raphael</t>
  </si>
  <si>
    <t>Roosen Elias - Roosen Mathis</t>
  </si>
  <si>
    <t>KSKZ</t>
  </si>
  <si>
    <t>Maerevoet Zias - Billiet Lars</t>
  </si>
  <si>
    <t>Dames Senioren, Junioren, Veteranen I, II, III - 18km - twee portages</t>
  </si>
  <si>
    <t>Smeulders Leen - Janis Amber</t>
  </si>
  <si>
    <t>DJ</t>
  </si>
  <si>
    <t>Plas Hanna - Plas Joke</t>
  </si>
  <si>
    <t>Donatoni Nadine - Verlinden Stien</t>
  </si>
  <si>
    <t>DVI</t>
  </si>
  <si>
    <t>Van Gestel Sonja - Koppen Gudrun</t>
  </si>
  <si>
    <t>Van Dijck Ingrid - Appelmans Corinne</t>
  </si>
  <si>
    <t xml:space="preserve">Driesen Loes - Demeyer Tilde </t>
  </si>
  <si>
    <t xml:space="preserve">Plötz Clara - Plötz Lisa </t>
  </si>
  <si>
    <t>MAINZ</t>
  </si>
  <si>
    <t>Vandepaer Ellen - Laenen Marieke</t>
  </si>
  <si>
    <t>Broekx Roos -Vierstraete Ine</t>
  </si>
  <si>
    <t>Heren Junioren en Veteranen I, II, III - 18km - twee portages</t>
  </si>
  <si>
    <t>Hermans Jonas - Luys Bjorn</t>
  </si>
  <si>
    <t>HJ</t>
  </si>
  <si>
    <t>Pannecoucke Kobe - Coppens Rien</t>
  </si>
  <si>
    <t>Verduyckt Eric - Laenen Jan</t>
  </si>
  <si>
    <t>HVI</t>
  </si>
  <si>
    <t>Van Vlasselaer Wim - Berghmans Yves</t>
  </si>
  <si>
    <t>HVII</t>
  </si>
  <si>
    <t>Dragonetti Didier - Baele Peter</t>
  </si>
  <si>
    <t>KCCG</t>
  </si>
  <si>
    <t>Haarler Jeroen - Leyssens Eric</t>
  </si>
  <si>
    <t>HVIII</t>
  </si>
  <si>
    <t>Bax Guido - Vandepaer Eric</t>
  </si>
  <si>
    <t xml:space="preserve">Johnstone George - Leysen Jan </t>
  </si>
  <si>
    <t>Heren Senioren - 24km - drie portages</t>
  </si>
  <si>
    <t>Broeckx Toon - Peeters William</t>
  </si>
  <si>
    <t>HS</t>
  </si>
  <si>
    <t>Bettens Tuur - Maartens Bo</t>
  </si>
  <si>
    <t>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</si>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</sst>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h&quot;:&quot;mm"/>
  </numFmts>
  <fonts count="7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Lucida Sans"/>
      <family val="2"/>
    </font>
    <font>
      <b/>
      <sz val="14"/>
      <color rgb="FF000000"/>
      <name val="Lucida Sans"/>
      <family val="2"/>
    </font>
    <font>
      <b/>
      <sz val="10"/>
      <color rgb="FF000000"/>
      <name val="Lucida Sans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4" applyFont="1" applyFill="1" applyAlignment="1">
      <alignment horizontal="center"/>
    </xf>
    <xf numFmtId="164" fontId="2" fillId="0" borderId="0" xfId="4" applyNumberFormat="1" applyFont="1" applyFill="1" applyAlignment="1">
      <alignment horizontal="center"/>
    </xf>
    <xf numFmtId="0" fontId="2" fillId="0" borderId="1" xfId="0" applyFont="1" applyBorder="1"/>
    <xf numFmtId="0" fontId="0" fillId="0" borderId="0" xfId="3" applyFont="1" applyFill="1" applyAlignment="1"/>
    <xf numFmtId="165" fontId="5" fillId="0" borderId="0" xfId="0" applyNumberFormat="1" applyFont="1" applyAlignment="1">
      <alignment horizontal="right"/>
    </xf>
    <xf numFmtId="0" fontId="6" fillId="0" borderId="0" xfId="3" applyFont="1" applyFill="1" applyAlignment="1"/>
  </cellXfs>
  <cellStyles count="5">
    <cellStyle name="Standaard" xfId="0" builtinId="0" customBuiltin="1"/>
    <cellStyle name="Standaard 2" xfId="1"/>
    <cellStyle name="Standaard 2 2" xfId="2"/>
    <cellStyle name="Standaard 3" xfId="3"/>
    <cellStyle name="Standaard_Programma Kajakwedstrijden GK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533396</xdr:colOff>
      <xdr:row>2</xdr:row>
      <xdr:rowOff>95253</xdr:rowOff>
    </xdr:from>
    <xdr:ext cx="914400" cy="914400"/>
    <xdr:sp macro="" textlink="">
      <xdr:nvSpPr>
        <xdr:cNvPr id="27" name="Object 1"/>
        <xdr:cNvSpPr/>
      </xdr:nvSpPr>
      <xdr:spPr>
        <a:xfrm>
          <a:off x="21355046" y="485778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25" name="Object 2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26" name="Object 3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5" name="Object 4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6" name="Object 5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8" name="Object 6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9" name="Object 7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0" name="Object 8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1" name="Object 9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2" name="Object 11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4" name="Object 12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3" name="Object 13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4" name="Object 14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5" name="Object 15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6" name="Object 16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7" name="Object 17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8" name="Object 18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19" name="Object 19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20" name="Object 20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21" name="Object 21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22" name="Object 22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23" name="Object 23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24" name="Object 24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7" name="Object 25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1</xdr:row>
      <xdr:rowOff>0</xdr:rowOff>
    </xdr:from>
    <xdr:ext cx="914400" cy="914400"/>
    <xdr:sp macro="" textlink="">
      <xdr:nvSpPr>
        <xdr:cNvPr id="3" name="Object 26"/>
        <xdr:cNvSpPr/>
      </xdr:nvSpPr>
      <xdr:spPr>
        <a:xfrm>
          <a:off x="21431250" y="2286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40</xdr:col>
      <xdr:colOff>514350</xdr:colOff>
      <xdr:row>0</xdr:row>
      <xdr:rowOff>123828</xdr:rowOff>
    </xdr:from>
    <xdr:ext cx="914400" cy="914400"/>
    <xdr:sp macro="" textlink="">
      <xdr:nvSpPr>
        <xdr:cNvPr id="2" name="Object 27"/>
        <xdr:cNvSpPr/>
      </xdr:nvSpPr>
      <xdr:spPr>
        <a:xfrm>
          <a:off x="23164800" y="123828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41</xdr:col>
      <xdr:colOff>257175</xdr:colOff>
      <xdr:row>7</xdr:row>
      <xdr:rowOff>19046</xdr:rowOff>
    </xdr:from>
    <xdr:ext cx="914400" cy="914400"/>
    <xdr:sp macro="" textlink="">
      <xdr:nvSpPr>
        <xdr:cNvPr id="31" name="Object 28"/>
        <xdr:cNvSpPr/>
      </xdr:nvSpPr>
      <xdr:spPr>
        <a:xfrm>
          <a:off x="23517225" y="1362071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41</xdr:col>
      <xdr:colOff>57150</xdr:colOff>
      <xdr:row>16</xdr:row>
      <xdr:rowOff>95253</xdr:rowOff>
    </xdr:from>
    <xdr:ext cx="914400" cy="914400"/>
    <xdr:sp macro="" textlink="">
      <xdr:nvSpPr>
        <xdr:cNvPr id="33" name="Object 29"/>
        <xdr:cNvSpPr/>
      </xdr:nvSpPr>
      <xdr:spPr>
        <a:xfrm>
          <a:off x="23317200" y="3152778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39</xdr:col>
      <xdr:colOff>342900</xdr:colOff>
      <xdr:row>9</xdr:row>
      <xdr:rowOff>95253</xdr:rowOff>
    </xdr:from>
    <xdr:ext cx="914400" cy="914400"/>
    <xdr:sp macro="" textlink="">
      <xdr:nvSpPr>
        <xdr:cNvPr id="32" name="Object 30"/>
        <xdr:cNvSpPr/>
      </xdr:nvSpPr>
      <xdr:spPr>
        <a:xfrm>
          <a:off x="22383750" y="1819278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39</xdr:col>
      <xdr:colOff>133346</xdr:colOff>
      <xdr:row>2</xdr:row>
      <xdr:rowOff>19046</xdr:rowOff>
    </xdr:from>
    <xdr:ext cx="914400" cy="914400"/>
    <xdr:sp macro="" textlink="">
      <xdr:nvSpPr>
        <xdr:cNvPr id="28" name="Object 31"/>
        <xdr:cNvSpPr/>
      </xdr:nvSpPr>
      <xdr:spPr>
        <a:xfrm>
          <a:off x="22174196" y="409571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6</xdr:row>
      <xdr:rowOff>0</xdr:rowOff>
    </xdr:from>
    <xdr:ext cx="914400" cy="914400"/>
    <xdr:sp macro="" textlink="">
      <xdr:nvSpPr>
        <xdr:cNvPr id="29" name="Object 68"/>
        <xdr:cNvSpPr/>
      </xdr:nvSpPr>
      <xdr:spPr>
        <a:xfrm>
          <a:off x="21431250" y="1152525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38</xdr:col>
      <xdr:colOff>0</xdr:colOff>
      <xdr:row>7</xdr:row>
      <xdr:rowOff>0</xdr:rowOff>
    </xdr:from>
    <xdr:ext cx="914400" cy="914400"/>
    <xdr:sp macro="" textlink="">
      <xdr:nvSpPr>
        <xdr:cNvPr id="30" name="Object 69"/>
        <xdr:cNvSpPr/>
      </xdr:nvSpPr>
      <xdr:spPr>
        <a:xfrm>
          <a:off x="21431250" y="1343025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3"/>
  <sheetViews>
    <sheetView tabSelected="1" topLeftCell="B1" workbookViewId="0">
      <selection activeCell="F5" sqref="F5"/>
    </sheetView>
  </sheetViews>
  <sheetFormatPr defaultColWidth="9.109375" defaultRowHeight="13.2"/>
  <cols>
    <col min="1" max="1" width="9.109375" style="1" customWidth="1"/>
    <col min="2" max="2" width="7.33203125" style="1" customWidth="1"/>
    <col min="3" max="3" width="3.88671875" style="3" customWidth="1"/>
    <col min="4" max="4" width="9.109375" style="1" customWidth="1"/>
    <col min="5" max="5" width="41.5546875" style="1" customWidth="1"/>
    <col min="6" max="8" width="9.109375" style="1" customWidth="1"/>
    <col min="9" max="9" width="2.88671875" style="4" customWidth="1"/>
    <col min="10" max="10" width="0.44140625" style="1" customWidth="1"/>
    <col min="11" max="11" width="2.88671875" style="1" customWidth="1"/>
    <col min="12" max="12" width="0.44140625" style="1" customWidth="1"/>
    <col min="13" max="13" width="2.88671875" style="1" customWidth="1"/>
    <col min="14" max="14" width="0.44140625" style="1" customWidth="1"/>
    <col min="15" max="15" width="2.88671875" style="1" customWidth="1"/>
    <col min="16" max="16" width="9.109375" style="1" customWidth="1"/>
    <col min="17" max="16384" width="9.109375" style="1"/>
  </cols>
  <sheetData>
    <row r="1" spans="2:41" ht="17.399999999999999">
      <c r="B1" s="2" t="s">
        <v>0</v>
      </c>
    </row>
    <row r="3" spans="2:41" s="5" customFormat="1" ht="14.4">
      <c r="B3" s="6">
        <v>0.47916666666666663</v>
      </c>
      <c r="C3" s="7"/>
      <c r="D3" s="8" t="s">
        <v>1</v>
      </c>
      <c r="E3" s="1"/>
      <c r="F3" s="1" t="s">
        <v>60</v>
      </c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s="5" customFormat="1" ht="14.4">
      <c r="B4" s="1"/>
      <c r="C4" s="3">
        <v>1</v>
      </c>
      <c r="D4" s="8">
        <v>1</v>
      </c>
      <c r="E4" s="1" t="s">
        <v>6</v>
      </c>
      <c r="F4" s="1" t="s">
        <v>3</v>
      </c>
      <c r="G4" s="1" t="s">
        <v>7</v>
      </c>
      <c r="H4" s="1"/>
      <c r="I4" s="4">
        <f>INT(Q4/360000)</f>
        <v>0</v>
      </c>
      <c r="J4" s="9" t="s">
        <v>5</v>
      </c>
      <c r="K4" s="10">
        <f>INT((Q4-(I4*360000))/6000)</f>
        <v>33</v>
      </c>
      <c r="L4" s="9" t="s">
        <v>5</v>
      </c>
      <c r="M4" s="10">
        <f>INT((Q4-(I4*360000)-(K4*6000))/100)</f>
        <v>2</v>
      </c>
      <c r="N4" s="9" t="s">
        <v>5</v>
      </c>
      <c r="O4" s="10">
        <f>INT((Q4-(I4*360000)-(K4*6000)-(M4*100)))</f>
        <v>90</v>
      </c>
      <c r="P4">
        <v>2</v>
      </c>
      <c r="Q4">
        <v>198290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/>
      <c r="AK4"/>
      <c r="AL4" s="11"/>
      <c r="AM4" s="1"/>
      <c r="AN4" s="1"/>
      <c r="AO4" s="1"/>
    </row>
    <row r="5" spans="2:41" s="5" customFormat="1" ht="14.4">
      <c r="B5" s="1"/>
      <c r="C5" s="3"/>
      <c r="D5" s="8">
        <v>2</v>
      </c>
      <c r="E5" s="1" t="s">
        <v>8</v>
      </c>
      <c r="F5" s="1" t="s">
        <v>3</v>
      </c>
      <c r="G5" s="1" t="s">
        <v>9</v>
      </c>
      <c r="H5" s="1"/>
      <c r="I5" s="4">
        <f>INT(Q5/360000)</f>
        <v>0</v>
      </c>
      <c r="J5" s="9" t="s">
        <v>5</v>
      </c>
      <c r="K5" s="10">
        <f>INT((Q5-(I5*360000))/6000)</f>
        <v>35</v>
      </c>
      <c r="L5" s="9" t="s">
        <v>5</v>
      </c>
      <c r="M5" s="10">
        <f>INT((Q5-(I5*360000)-(K5*6000))/100)</f>
        <v>12</v>
      </c>
      <c r="N5" s="9" t="s">
        <v>5</v>
      </c>
      <c r="O5" s="10">
        <f>INT((Q5-(I5*360000)-(K5*6000)-(M5*100)))</f>
        <v>15</v>
      </c>
      <c r="P5">
        <v>3</v>
      </c>
      <c r="Q5">
        <v>211215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"/>
      <c r="AL5" s="11"/>
      <c r="AM5" s="1"/>
      <c r="AN5" s="1"/>
      <c r="AO5" s="1"/>
    </row>
    <row r="6" spans="2:41" s="5" customFormat="1" ht="14.4">
      <c r="B6" s="1"/>
      <c r="C6" s="3"/>
      <c r="D6" s="8">
        <v>3</v>
      </c>
      <c r="E6" s="1" t="s">
        <v>2</v>
      </c>
      <c r="F6" s="1" t="s">
        <v>3</v>
      </c>
      <c r="G6" s="1" t="s">
        <v>4</v>
      </c>
      <c r="H6" s="1"/>
      <c r="I6" s="4">
        <f>INT(Q6/360000)</f>
        <v>0</v>
      </c>
      <c r="J6" s="9" t="s">
        <v>5</v>
      </c>
      <c r="K6" s="10">
        <f>INT((Q6-(I6*360000))/6000)</f>
        <v>35</v>
      </c>
      <c r="L6" s="9" t="s">
        <v>5</v>
      </c>
      <c r="M6" s="10">
        <f>INT((Q6-(I6*360000)-(K6*6000))/100)</f>
        <v>16</v>
      </c>
      <c r="N6" s="9" t="s">
        <v>5</v>
      </c>
      <c r="O6" s="10">
        <f>INT((Q6-(I6*360000)-(K6*6000)-(M6*100)))</f>
        <v>35</v>
      </c>
      <c r="P6">
        <v>1</v>
      </c>
      <c r="Q6">
        <v>211635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  <c r="AL6" s="11"/>
      <c r="AM6" s="1"/>
      <c r="AN6" s="1"/>
      <c r="AO6" s="1"/>
    </row>
    <row r="7" spans="2:41" s="5" customFormat="1" ht="14.4">
      <c r="B7" s="1"/>
      <c r="C7" s="3"/>
      <c r="D7" s="1"/>
      <c r="E7" s="1"/>
      <c r="F7" s="1"/>
      <c r="G7" s="1"/>
      <c r="H7" s="1"/>
      <c r="I7" s="4">
        <f t="shared" ref="I7:I53" si="0">INT(Q7/360000)</f>
        <v>0</v>
      </c>
      <c r="J7" s="9" t="s">
        <v>5</v>
      </c>
      <c r="K7" s="10">
        <f t="shared" ref="K7:K53" si="1">INT((Q7-(I7*360000))/6000)</f>
        <v>0</v>
      </c>
      <c r="L7" s="9" t="s">
        <v>5</v>
      </c>
      <c r="M7" s="10">
        <f t="shared" ref="M7:M53" si="2">INT((Q7-(I7*360000)-(K7*6000))/100)</f>
        <v>0</v>
      </c>
      <c r="N7" s="9" t="s">
        <v>5</v>
      </c>
      <c r="O7" s="10">
        <f t="shared" ref="O7:O53" si="3">INT((Q7-(I7*360000)-(K7*6000)-(M7*100)))</f>
        <v>0</v>
      </c>
      <c r="P7" s="11"/>
      <c r="Q7" s="1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"/>
      <c r="AL7" s="11"/>
      <c r="AM7" s="1"/>
      <c r="AN7" s="1"/>
      <c r="AO7" s="1"/>
    </row>
    <row r="8" spans="2:41" s="5" customFormat="1" ht="14.4">
      <c r="B8" s="1"/>
      <c r="C8" s="3">
        <v>2</v>
      </c>
      <c r="D8" s="1">
        <v>120</v>
      </c>
      <c r="E8" s="1" t="s">
        <v>10</v>
      </c>
      <c r="F8" s="1" t="s">
        <v>11</v>
      </c>
      <c r="G8" s="1" t="s">
        <v>12</v>
      </c>
      <c r="H8" s="1" t="s">
        <v>59</v>
      </c>
      <c r="I8" s="4">
        <f t="shared" si="0"/>
        <v>0</v>
      </c>
      <c r="J8" s="9" t="s">
        <v>5</v>
      </c>
      <c r="K8" s="10">
        <f t="shared" si="1"/>
        <v>0</v>
      </c>
      <c r="L8" s="9" t="s">
        <v>5</v>
      </c>
      <c r="M8" s="10">
        <f t="shared" si="2"/>
        <v>0</v>
      </c>
      <c r="N8" s="9" t="s">
        <v>5</v>
      </c>
      <c r="O8" s="10">
        <f t="shared" si="3"/>
        <v>0</v>
      </c>
      <c r="P8" s="11"/>
      <c r="Q8" s="1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"/>
      <c r="AL8" s="11"/>
      <c r="AM8" s="1"/>
      <c r="AN8" s="1"/>
      <c r="AO8" s="1"/>
    </row>
    <row r="9" spans="2:41" s="5" customFormat="1" ht="14.4">
      <c r="B9" s="1"/>
      <c r="C9" s="3"/>
      <c r="D9" s="1"/>
      <c r="E9" s="1"/>
      <c r="F9" s="1"/>
      <c r="G9" s="1"/>
      <c r="H9" s="1"/>
      <c r="I9" s="4">
        <f t="shared" si="0"/>
        <v>0</v>
      </c>
      <c r="J9" s="9" t="s">
        <v>5</v>
      </c>
      <c r="K9" s="10">
        <f t="shared" si="1"/>
        <v>0</v>
      </c>
      <c r="L9" s="9" t="s">
        <v>5</v>
      </c>
      <c r="M9" s="10">
        <f t="shared" si="2"/>
        <v>0</v>
      </c>
      <c r="N9" s="9" t="s">
        <v>5</v>
      </c>
      <c r="O9" s="10">
        <f t="shared" si="3"/>
        <v>0</v>
      </c>
      <c r="P9" s="11"/>
      <c r="Q9" s="1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"/>
      <c r="AL9" s="11"/>
      <c r="AM9" s="1"/>
      <c r="AN9" s="1"/>
      <c r="AO9" s="1"/>
    </row>
    <row r="10" spans="2:41" s="5" customFormat="1" ht="14.4">
      <c r="B10" s="6">
        <v>0.48958333333333331</v>
      </c>
      <c r="C10" s="7"/>
      <c r="D10" s="8" t="s">
        <v>13</v>
      </c>
      <c r="E10" s="1"/>
      <c r="F10" s="1"/>
      <c r="G10" s="1"/>
      <c r="H10" s="1"/>
      <c r="I10" s="4">
        <f t="shared" si="0"/>
        <v>0</v>
      </c>
      <c r="J10" s="9" t="s">
        <v>5</v>
      </c>
      <c r="K10" s="10">
        <f t="shared" si="1"/>
        <v>0</v>
      </c>
      <c r="L10" s="9" t="s">
        <v>5</v>
      </c>
      <c r="M10" s="10">
        <f t="shared" si="2"/>
        <v>0</v>
      </c>
      <c r="N10" s="9" t="s">
        <v>5</v>
      </c>
      <c r="O10" s="10">
        <f t="shared" si="3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s="5" customFormat="1" ht="14.4">
      <c r="B11" s="1"/>
      <c r="C11" s="3">
        <v>3</v>
      </c>
      <c r="D11" s="8">
        <v>1</v>
      </c>
      <c r="E11" s="1" t="s">
        <v>18</v>
      </c>
      <c r="F11" s="1" t="s">
        <v>19</v>
      </c>
      <c r="G11" s="1" t="s">
        <v>7</v>
      </c>
      <c r="H11" s="1"/>
      <c r="I11" s="4">
        <f>INT(Q11/360000)</f>
        <v>0</v>
      </c>
      <c r="J11" s="9" t="s">
        <v>5</v>
      </c>
      <c r="K11" s="10">
        <f>INT((Q11-(I11*360000))/6000)</f>
        <v>45</v>
      </c>
      <c r="L11" s="9" t="s">
        <v>5</v>
      </c>
      <c r="M11" s="10">
        <f>INT((Q11-(I11*360000)-(K11*6000))/100)</f>
        <v>20</v>
      </c>
      <c r="N11" s="9" t="s">
        <v>5</v>
      </c>
      <c r="O11" s="10">
        <f>INT((Q11-(I11*360000)-(K11*6000)-(M11*100)))</f>
        <v>61</v>
      </c>
      <c r="P11">
        <v>129</v>
      </c>
      <c r="Q11">
        <v>272061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"/>
      <c r="AL11" s="11"/>
      <c r="AM11" s="1"/>
      <c r="AN11" s="1"/>
      <c r="AO11" s="1"/>
    </row>
    <row r="12" spans="2:41" s="5" customFormat="1" ht="14.4">
      <c r="B12" s="1"/>
      <c r="C12" s="3"/>
      <c r="D12" s="8">
        <v>2</v>
      </c>
      <c r="E12" s="1" t="s">
        <v>14</v>
      </c>
      <c r="F12" s="1" t="s">
        <v>15</v>
      </c>
      <c r="G12" s="1" t="s">
        <v>7</v>
      </c>
      <c r="H12" s="1"/>
      <c r="I12" s="4">
        <f>INT(Q12/360000)</f>
        <v>0</v>
      </c>
      <c r="J12" s="9" t="s">
        <v>5</v>
      </c>
      <c r="K12" s="10">
        <f>INT((Q12-(I12*360000))/6000)</f>
        <v>54</v>
      </c>
      <c r="L12" s="9" t="s">
        <v>5</v>
      </c>
      <c r="M12" s="10">
        <f>INT((Q12-(I12*360000)-(K12*6000))/100)</f>
        <v>24</v>
      </c>
      <c r="N12" s="9" t="s">
        <v>5</v>
      </c>
      <c r="O12" s="10">
        <f>INT((Q12-(I12*360000)-(K12*6000)-(M12*100)))</f>
        <v>75</v>
      </c>
      <c r="P12">
        <v>127</v>
      </c>
      <c r="Q12">
        <v>326475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1"/>
      <c r="AL12" s="11"/>
      <c r="AM12" s="1"/>
      <c r="AN12" s="1"/>
      <c r="AO12" s="1"/>
    </row>
    <row r="13" spans="2:41" s="5" customFormat="1" ht="14.4">
      <c r="B13" s="1"/>
      <c r="C13" s="3"/>
      <c r="D13" s="8">
        <v>3</v>
      </c>
      <c r="E13" s="1" t="s">
        <v>16</v>
      </c>
      <c r="F13" s="1" t="s">
        <v>15</v>
      </c>
      <c r="G13" s="1" t="s">
        <v>17</v>
      </c>
      <c r="H13" s="1"/>
      <c r="I13" s="4">
        <f>INT(Q13/360000)</f>
        <v>0</v>
      </c>
      <c r="J13" s="9" t="s">
        <v>5</v>
      </c>
      <c r="K13" s="10">
        <f>INT((Q13-(I13*360000))/6000)</f>
        <v>54</v>
      </c>
      <c r="L13" s="9" t="s">
        <v>5</v>
      </c>
      <c r="M13" s="10">
        <f>INT((Q13-(I13*360000)-(K13*6000))/100)</f>
        <v>36</v>
      </c>
      <c r="N13" s="9" t="s">
        <v>5</v>
      </c>
      <c r="O13" s="10">
        <f>INT((Q13-(I13*360000)-(K13*6000)-(M13*100)))</f>
        <v>57</v>
      </c>
      <c r="P13">
        <v>128</v>
      </c>
      <c r="Q13">
        <v>327657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"/>
      <c r="AL13" s="11"/>
      <c r="AM13" s="1"/>
      <c r="AN13" s="1"/>
      <c r="AO13" s="1"/>
    </row>
    <row r="14" spans="2:41" s="5" customFormat="1" ht="14.4">
      <c r="B14" s="1"/>
      <c r="C14" s="3"/>
      <c r="D14" s="1"/>
      <c r="E14" s="1"/>
      <c r="F14" s="1"/>
      <c r="G14" s="1"/>
      <c r="H14" s="1"/>
      <c r="I14" s="4">
        <f t="shared" si="0"/>
        <v>0</v>
      </c>
      <c r="J14" s="9" t="s">
        <v>5</v>
      </c>
      <c r="K14" s="10">
        <f t="shared" si="1"/>
        <v>0</v>
      </c>
      <c r="L14" s="9" t="s">
        <v>5</v>
      </c>
      <c r="M14" s="10">
        <f t="shared" si="2"/>
        <v>0</v>
      </c>
      <c r="N14" s="9" t="s">
        <v>5</v>
      </c>
      <c r="O14" s="10">
        <f t="shared" si="3"/>
        <v>0</v>
      </c>
      <c r="P14" s="11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"/>
      <c r="AL14" s="11"/>
      <c r="AM14" s="1"/>
      <c r="AN14" s="1"/>
      <c r="AO14" s="1"/>
    </row>
    <row r="15" spans="2:41" s="5" customFormat="1" ht="14.4">
      <c r="B15" s="1"/>
      <c r="C15" s="3">
        <v>4</v>
      </c>
      <c r="D15" s="8">
        <v>1</v>
      </c>
      <c r="E15" s="1" t="s">
        <v>20</v>
      </c>
      <c r="F15" s="1" t="s">
        <v>21</v>
      </c>
      <c r="G15" s="1" t="s">
        <v>9</v>
      </c>
      <c r="H15" s="1"/>
      <c r="I15" s="4">
        <f t="shared" si="0"/>
        <v>0</v>
      </c>
      <c r="J15" s="9" t="s">
        <v>5</v>
      </c>
      <c r="K15" s="10">
        <f t="shared" si="1"/>
        <v>45</v>
      </c>
      <c r="L15" s="9" t="s">
        <v>5</v>
      </c>
      <c r="M15" s="10">
        <f t="shared" si="2"/>
        <v>19</v>
      </c>
      <c r="N15" s="9" t="s">
        <v>5</v>
      </c>
      <c r="O15" s="10">
        <f t="shared" si="3"/>
        <v>25</v>
      </c>
      <c r="P15">
        <v>250</v>
      </c>
      <c r="Q15">
        <v>271925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"/>
      <c r="AL15" s="11"/>
      <c r="AM15" s="1"/>
      <c r="AN15" s="1"/>
      <c r="AO15" s="1"/>
    </row>
    <row r="16" spans="2:41" s="5" customFormat="1" ht="14.4">
      <c r="B16" s="1"/>
      <c r="C16" s="3"/>
      <c r="D16" s="1"/>
      <c r="E16" s="1"/>
      <c r="F16" s="1"/>
      <c r="G16" s="1"/>
      <c r="H16" s="1"/>
      <c r="I16" s="4">
        <f t="shared" si="0"/>
        <v>0</v>
      </c>
      <c r="J16" s="9" t="s">
        <v>5</v>
      </c>
      <c r="K16" s="10">
        <f t="shared" si="1"/>
        <v>0</v>
      </c>
      <c r="L16" s="9" t="s">
        <v>5</v>
      </c>
      <c r="M16" s="10">
        <f t="shared" si="2"/>
        <v>0</v>
      </c>
      <c r="N16" s="9" t="s">
        <v>5</v>
      </c>
      <c r="O16" s="10">
        <f t="shared" si="3"/>
        <v>0</v>
      </c>
      <c r="P16" s="11"/>
      <c r="Q16" s="11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"/>
      <c r="AL16" s="11"/>
      <c r="AM16" s="1"/>
      <c r="AN16" s="1"/>
      <c r="AO16" s="1"/>
    </row>
    <row r="17" spans="2:41" s="5" customFormat="1" ht="14.4">
      <c r="B17" s="1"/>
      <c r="C17" s="3">
        <v>5</v>
      </c>
      <c r="D17" s="8">
        <v>1</v>
      </c>
      <c r="E17" s="1" t="s">
        <v>24</v>
      </c>
      <c r="F17" s="1" t="s">
        <v>23</v>
      </c>
      <c r="G17" s="1" t="s">
        <v>7</v>
      </c>
      <c r="H17" s="1"/>
      <c r="I17" s="4">
        <f>INT(Q17/360000)</f>
        <v>0</v>
      </c>
      <c r="J17" s="9" t="s">
        <v>5</v>
      </c>
      <c r="K17" s="10">
        <f>INT((Q17-(I17*360000))/6000)</f>
        <v>41</v>
      </c>
      <c r="L17" s="9" t="s">
        <v>5</v>
      </c>
      <c r="M17" s="10">
        <f>INT((Q17-(I17*360000)-(K17*6000))/100)</f>
        <v>18</v>
      </c>
      <c r="N17" s="9" t="s">
        <v>5</v>
      </c>
      <c r="O17" s="10">
        <f>INT((Q17-(I17*360000)-(K17*6000)-(M17*100)))</f>
        <v>7</v>
      </c>
      <c r="P17">
        <v>302</v>
      </c>
      <c r="Q17">
        <v>247807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"/>
      <c r="AL17" s="11"/>
      <c r="AM17" s="1"/>
      <c r="AN17" s="1"/>
      <c r="AO17" s="1"/>
    </row>
    <row r="18" spans="2:41" s="5" customFormat="1" ht="14.4">
      <c r="B18" s="1"/>
      <c r="C18" s="3"/>
      <c r="D18" s="8">
        <v>2</v>
      </c>
      <c r="E18" s="1" t="s">
        <v>25</v>
      </c>
      <c r="F18" s="1" t="s">
        <v>23</v>
      </c>
      <c r="G18" s="1" t="s">
        <v>26</v>
      </c>
      <c r="H18" s="1"/>
      <c r="I18" s="4">
        <f>INT(Q18/360000)</f>
        <v>0</v>
      </c>
      <c r="J18" s="9" t="s">
        <v>5</v>
      </c>
      <c r="K18" s="10">
        <f>INT((Q18-(I18*360000))/6000)</f>
        <v>42</v>
      </c>
      <c r="L18" s="9" t="s">
        <v>5</v>
      </c>
      <c r="M18" s="10">
        <f>INT((Q18-(I18*360000)-(K18*6000))/100)</f>
        <v>43</v>
      </c>
      <c r="N18" s="9" t="s">
        <v>5</v>
      </c>
      <c r="O18" s="10">
        <f>INT((Q18-(I18*360000)-(K18*6000)-(M18*100)))</f>
        <v>12</v>
      </c>
      <c r="P18">
        <v>303</v>
      </c>
      <c r="Q18">
        <v>256312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"/>
      <c r="AL18" s="11"/>
      <c r="AM18" s="1"/>
      <c r="AN18" s="1"/>
      <c r="AO18" s="1"/>
    </row>
    <row r="19" spans="2:41" s="5" customFormat="1" ht="14.4">
      <c r="B19" s="1"/>
      <c r="C19" s="3"/>
      <c r="D19" s="8">
        <v>3</v>
      </c>
      <c r="E19" s="1" t="s">
        <v>27</v>
      </c>
      <c r="F19" s="1" t="s">
        <v>23</v>
      </c>
      <c r="G19" s="1" t="s">
        <v>26</v>
      </c>
      <c r="H19" s="1"/>
      <c r="I19" s="4">
        <f>INT(Q19/360000)</f>
        <v>0</v>
      </c>
      <c r="J19" s="9" t="s">
        <v>5</v>
      </c>
      <c r="K19" s="10">
        <f>INT((Q19-(I19*360000))/6000)</f>
        <v>43</v>
      </c>
      <c r="L19" s="9" t="s">
        <v>5</v>
      </c>
      <c r="M19" s="10">
        <f>INT((Q19-(I19*360000)-(K19*6000))/100)</f>
        <v>56</v>
      </c>
      <c r="N19" s="9" t="s">
        <v>5</v>
      </c>
      <c r="O19" s="10">
        <f>INT((Q19-(I19*360000)-(K19*6000)-(M19*100)))</f>
        <v>65</v>
      </c>
      <c r="P19">
        <v>304</v>
      </c>
      <c r="Q19">
        <v>263665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"/>
      <c r="AL19" s="11"/>
      <c r="AM19" s="1"/>
      <c r="AN19" s="1"/>
      <c r="AO19" s="1"/>
    </row>
    <row r="20" spans="2:41" s="5" customFormat="1" ht="14.4">
      <c r="B20" s="1"/>
      <c r="C20" s="3"/>
      <c r="D20" s="8">
        <v>4</v>
      </c>
      <c r="E20" s="1" t="s">
        <v>22</v>
      </c>
      <c r="F20" s="1" t="s">
        <v>23</v>
      </c>
      <c r="G20" s="1" t="s">
        <v>9</v>
      </c>
      <c r="H20" s="1"/>
      <c r="I20" s="4">
        <f>INT(Q20/360000)</f>
        <v>0</v>
      </c>
      <c r="J20" s="9" t="s">
        <v>5</v>
      </c>
      <c r="K20" s="10">
        <f>INT((Q20-(I20*360000))/6000)</f>
        <v>49</v>
      </c>
      <c r="L20" s="9" t="s">
        <v>5</v>
      </c>
      <c r="M20" s="10">
        <f>INT((Q20-(I20*360000)-(K20*6000))/100)</f>
        <v>13</v>
      </c>
      <c r="N20" s="9" t="s">
        <v>5</v>
      </c>
      <c r="O20" s="10">
        <f>INT((Q20-(I20*360000)-(K20*6000)-(M20*100)))</f>
        <v>35</v>
      </c>
      <c r="P20">
        <v>300</v>
      </c>
      <c r="Q20">
        <v>295335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"/>
      <c r="AL20" s="11"/>
      <c r="AM20" s="1"/>
      <c r="AN20" s="1"/>
      <c r="AO20" s="1"/>
    </row>
    <row r="21" spans="2:41" s="5" customFormat="1" ht="14.4">
      <c r="B21" s="1"/>
      <c r="C21" s="3"/>
      <c r="D21" s="1"/>
      <c r="E21" s="1"/>
      <c r="F21" s="1"/>
      <c r="G21" s="1"/>
      <c r="H21" s="1"/>
      <c r="I21" s="4">
        <f t="shared" si="0"/>
        <v>0</v>
      </c>
      <c r="J21" s="9" t="s">
        <v>5</v>
      </c>
      <c r="K21" s="10">
        <f t="shared" si="1"/>
        <v>0</v>
      </c>
      <c r="L21" s="9" t="s">
        <v>5</v>
      </c>
      <c r="M21" s="10">
        <f t="shared" si="2"/>
        <v>0</v>
      </c>
      <c r="N21" s="9" t="s">
        <v>5</v>
      </c>
      <c r="O21" s="10">
        <f t="shared" si="3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"/>
      <c r="AL21" s="4"/>
      <c r="AM21" s="1"/>
      <c r="AN21" s="1"/>
      <c r="AO21" s="1"/>
    </row>
    <row r="22" spans="2:41" s="5" customFormat="1" ht="14.4">
      <c r="B22" s="6">
        <v>0.54166666666666663</v>
      </c>
      <c r="C22" s="7"/>
      <c r="D22" s="8" t="s">
        <v>28</v>
      </c>
      <c r="E22" s="1"/>
      <c r="F22" s="1"/>
      <c r="G22" s="1"/>
      <c r="H22" s="1"/>
      <c r="I22" s="4">
        <f t="shared" si="0"/>
        <v>0</v>
      </c>
      <c r="J22" s="9" t="s">
        <v>5</v>
      </c>
      <c r="K22" s="10">
        <f t="shared" si="1"/>
        <v>0</v>
      </c>
      <c r="L22" s="9" t="s">
        <v>5</v>
      </c>
      <c r="M22" s="10">
        <f t="shared" si="2"/>
        <v>0</v>
      </c>
      <c r="N22" s="9" t="s">
        <v>5</v>
      </c>
      <c r="O22" s="10">
        <f t="shared" si="3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2:41" s="5" customFormat="1" ht="14.4">
      <c r="B23" s="1"/>
      <c r="C23" s="3">
        <v>6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"/>
      <c r="AL23" s="11"/>
      <c r="AM23" s="1"/>
      <c r="AN23" s="1"/>
      <c r="AO23" s="1"/>
    </row>
    <row r="24" spans="2:41" s="5" customFormat="1" ht="14.4">
      <c r="B24" s="1"/>
      <c r="C24" s="3"/>
      <c r="D24" s="8">
        <v>1</v>
      </c>
      <c r="E24" s="1" t="s">
        <v>29</v>
      </c>
      <c r="F24" s="1" t="s">
        <v>30</v>
      </c>
      <c r="G24" s="1" t="s">
        <v>9</v>
      </c>
      <c r="H24" s="1"/>
      <c r="I24" s="4">
        <f>INT(Q24/360000)</f>
        <v>1</v>
      </c>
      <c r="J24" s="9" t="s">
        <v>5</v>
      </c>
      <c r="K24" s="10">
        <f>INT((Q24-(I24*360000))/6000)</f>
        <v>32</v>
      </c>
      <c r="L24" s="9" t="s">
        <v>5</v>
      </c>
      <c r="M24" s="10">
        <f>INT((Q24-(I24*360000)-(K24*6000))/100)</f>
        <v>52</v>
      </c>
      <c r="N24" s="9" t="s">
        <v>5</v>
      </c>
      <c r="O24" s="10">
        <f>INT((Q24-(I24*360000)-(K24*6000)-(M24*100)))</f>
        <v>73</v>
      </c>
      <c r="P24">
        <v>490</v>
      </c>
      <c r="Q24">
        <v>557273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1"/>
      <c r="AL24" s="11"/>
      <c r="AM24" s="1"/>
      <c r="AN24" s="1"/>
      <c r="AO24" s="1"/>
    </row>
    <row r="25" spans="2:41" s="5" customFormat="1" ht="14.4">
      <c r="B25" s="1"/>
      <c r="C25" s="3"/>
      <c r="D25" s="8"/>
      <c r="E25" s="1"/>
      <c r="F25" s="1"/>
      <c r="G25" s="1"/>
      <c r="H25" s="1"/>
      <c r="I25" s="4">
        <f t="shared" si="0"/>
        <v>0</v>
      </c>
      <c r="J25" s="9" t="s">
        <v>5</v>
      </c>
      <c r="K25" s="10">
        <f t="shared" si="1"/>
        <v>0</v>
      </c>
      <c r="L25" s="9" t="s">
        <v>5</v>
      </c>
      <c r="M25" s="10">
        <f t="shared" si="2"/>
        <v>0</v>
      </c>
      <c r="N25" s="9" t="s">
        <v>5</v>
      </c>
      <c r="O25" s="10">
        <f t="shared" si="3"/>
        <v>0</v>
      </c>
      <c r="P25" s="11"/>
      <c r="Q25" s="11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"/>
      <c r="AL25" s="11"/>
      <c r="AM25" s="1"/>
      <c r="AN25" s="1"/>
      <c r="AO25" s="1"/>
    </row>
    <row r="26" spans="2:41" s="5" customFormat="1" ht="14.4">
      <c r="B26" s="1"/>
      <c r="C26" s="3">
        <v>7</v>
      </c>
      <c r="D26" s="8">
        <v>1</v>
      </c>
      <c r="E26" s="1" t="s">
        <v>32</v>
      </c>
      <c r="F26" s="1" t="s">
        <v>33</v>
      </c>
      <c r="G26" s="1" t="s">
        <v>4</v>
      </c>
      <c r="H26" s="1"/>
      <c r="I26" s="4">
        <f t="shared" si="0"/>
        <v>1</v>
      </c>
      <c r="J26" s="9" t="s">
        <v>5</v>
      </c>
      <c r="K26" s="10">
        <f t="shared" si="1"/>
        <v>41</v>
      </c>
      <c r="L26" s="9" t="s">
        <v>5</v>
      </c>
      <c r="M26" s="10">
        <f t="shared" si="2"/>
        <v>5</v>
      </c>
      <c r="N26" s="9" t="s">
        <v>5</v>
      </c>
      <c r="O26" s="10">
        <f t="shared" si="3"/>
        <v>90</v>
      </c>
      <c r="P26">
        <v>90</v>
      </c>
      <c r="Q26">
        <v>606590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"/>
      <c r="AL26" s="11"/>
      <c r="AM26" s="1"/>
      <c r="AN26" s="1"/>
      <c r="AO26" s="1"/>
    </row>
    <row r="27" spans="2:41" s="5" customFormat="1" ht="14.4">
      <c r="B27" s="1"/>
      <c r="C27" s="3"/>
      <c r="D27" s="8"/>
      <c r="E27" s="1"/>
      <c r="F27" s="1"/>
      <c r="G27" s="1"/>
      <c r="H27" s="1"/>
      <c r="I27" s="4">
        <f t="shared" si="0"/>
        <v>0</v>
      </c>
      <c r="J27" s="9" t="s">
        <v>5</v>
      </c>
      <c r="K27" s="10">
        <f t="shared" si="1"/>
        <v>0</v>
      </c>
      <c r="L27" s="9" t="s">
        <v>5</v>
      </c>
      <c r="M27" s="10">
        <f t="shared" si="2"/>
        <v>0</v>
      </c>
      <c r="N27" s="9" t="s">
        <v>5</v>
      </c>
      <c r="O27" s="10">
        <f t="shared" si="3"/>
        <v>0</v>
      </c>
      <c r="P27" s="11"/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"/>
      <c r="AL27" s="11"/>
      <c r="AM27" s="1"/>
      <c r="AN27" s="1"/>
      <c r="AO27" s="1"/>
    </row>
    <row r="28" spans="2:41" s="5" customFormat="1" ht="14.4">
      <c r="B28" s="1"/>
      <c r="C28" s="3">
        <v>8</v>
      </c>
      <c r="D28" s="8">
        <v>1</v>
      </c>
      <c r="E28" s="1" t="s">
        <v>35</v>
      </c>
      <c r="F28" s="1" t="s">
        <v>15</v>
      </c>
      <c r="G28" s="1" t="s">
        <v>4</v>
      </c>
      <c r="H28" s="1"/>
      <c r="I28" s="4">
        <f>INT(Q28/360000)</f>
        <v>1</v>
      </c>
      <c r="J28" s="9" t="s">
        <v>5</v>
      </c>
      <c r="K28" s="10">
        <f>INT((Q28-(I28*360000))/6000)</f>
        <v>47</v>
      </c>
      <c r="L28" s="9" t="s">
        <v>5</v>
      </c>
      <c r="M28" s="10">
        <f>INT((Q28-(I28*360000)-(K28*6000))/100)</f>
        <v>24</v>
      </c>
      <c r="N28" s="9" t="s">
        <v>5</v>
      </c>
      <c r="O28" s="10">
        <f>INT((Q28-(I28*360000)-(K28*6000)-(M28*100)))</f>
        <v>90</v>
      </c>
      <c r="P28">
        <v>211</v>
      </c>
      <c r="Q28">
        <v>644490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"/>
      <c r="AL28" s="11"/>
      <c r="AM28" s="1"/>
      <c r="AN28" s="1"/>
      <c r="AO28" s="1"/>
    </row>
    <row r="29" spans="2:41" s="5" customFormat="1" ht="14.4">
      <c r="B29" s="1"/>
      <c r="C29" s="3"/>
      <c r="D29" s="8">
        <v>2</v>
      </c>
      <c r="E29" s="1" t="s">
        <v>34</v>
      </c>
      <c r="F29" s="1" t="s">
        <v>15</v>
      </c>
      <c r="G29" s="1" t="s">
        <v>7</v>
      </c>
      <c r="H29" s="1"/>
      <c r="I29" s="4">
        <f>INT(Q29/360000)</f>
        <v>1</v>
      </c>
      <c r="J29" s="9" t="s">
        <v>5</v>
      </c>
      <c r="K29" s="10">
        <f>INT((Q29-(I29*360000))/6000)</f>
        <v>58</v>
      </c>
      <c r="L29" s="9" t="s">
        <v>5</v>
      </c>
      <c r="M29" s="10">
        <f>INT((Q29-(I29*360000)-(K29*6000))/100)</f>
        <v>0</v>
      </c>
      <c r="N29" s="9" t="s">
        <v>5</v>
      </c>
      <c r="O29" s="10">
        <f>INT((Q29-(I29*360000)-(K29*6000)-(M29*100)))</f>
        <v>47</v>
      </c>
      <c r="P29">
        <v>210</v>
      </c>
      <c r="Q29">
        <v>708047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1"/>
      <c r="AL29" s="11"/>
      <c r="AM29" s="1"/>
      <c r="AN29" s="1"/>
      <c r="AO29" s="1"/>
    </row>
    <row r="30" spans="2:41" s="5" customFormat="1" ht="14.4">
      <c r="B30" s="1"/>
      <c r="C30" s="3"/>
      <c r="D30" s="8"/>
      <c r="E30" s="1"/>
      <c r="F30" s="1"/>
      <c r="G30" s="1"/>
      <c r="H30" s="1"/>
      <c r="I30" s="4"/>
      <c r="J30" s="9"/>
      <c r="K30" s="10"/>
      <c r="L30" s="9"/>
      <c r="M30" s="10"/>
      <c r="N30" s="9"/>
      <c r="O30" s="10"/>
      <c r="P30"/>
      <c r="Q30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1"/>
      <c r="AL30" s="11"/>
      <c r="AM30" s="1"/>
      <c r="AN30" s="1"/>
      <c r="AO30" s="1"/>
    </row>
    <row r="31" spans="2:41" s="5" customFormat="1" ht="14.4">
      <c r="B31" s="1"/>
      <c r="C31" s="3"/>
      <c r="D31" s="8">
        <v>1</v>
      </c>
      <c r="E31" s="1" t="s">
        <v>31</v>
      </c>
      <c r="F31" s="1" t="s">
        <v>30</v>
      </c>
      <c r="G31" s="1" t="s">
        <v>9</v>
      </c>
      <c r="H31" s="1"/>
      <c r="I31" s="4">
        <f>INT(Q31/360000)</f>
        <v>1</v>
      </c>
      <c r="J31" s="9" t="s">
        <v>5</v>
      </c>
      <c r="K31" s="10">
        <f>INT((Q31-(I31*360000))/6000)</f>
        <v>28</v>
      </c>
      <c r="L31" s="9" t="s">
        <v>5</v>
      </c>
      <c r="M31" s="10">
        <f>INT((Q31-(I31*360000)-(K31*6000))/100)</f>
        <v>34</v>
      </c>
      <c r="N31" s="9" t="s">
        <v>5</v>
      </c>
      <c r="O31" s="10">
        <f>INT((Q31-(I31*360000)-(K31*6000)-(M31*100)))</f>
        <v>6</v>
      </c>
      <c r="P31">
        <v>491</v>
      </c>
      <c r="Q31">
        <v>531406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"/>
      <c r="AL31" s="11"/>
      <c r="AM31" s="1"/>
      <c r="AN31" s="1"/>
      <c r="AO31" s="1"/>
    </row>
    <row r="32" spans="2:41" s="5" customFormat="1" ht="14.4">
      <c r="B32" s="1"/>
      <c r="C32" s="3">
        <v>9</v>
      </c>
      <c r="D32" s="14">
        <v>2</v>
      </c>
      <c r="E32" s="12" t="s">
        <v>40</v>
      </c>
      <c r="F32" s="12" t="s">
        <v>19</v>
      </c>
      <c r="G32" s="12" t="s">
        <v>9</v>
      </c>
      <c r="H32" s="1"/>
      <c r="I32" s="4">
        <f>INT(Q32/360000)</f>
        <v>1</v>
      </c>
      <c r="J32" s="9" t="s">
        <v>5</v>
      </c>
      <c r="K32" s="10">
        <f>INT((Q32-(I32*360000))/6000)</f>
        <v>28</v>
      </c>
      <c r="L32" s="9" t="s">
        <v>5</v>
      </c>
      <c r="M32" s="10">
        <f>INT((Q32-(I32*360000)-(K32*6000))/100)</f>
        <v>35</v>
      </c>
      <c r="N32" s="9" t="s">
        <v>5</v>
      </c>
      <c r="O32" s="10">
        <f>INT((Q32-(I32*360000)-(K32*6000)-(M32*100)))</f>
        <v>63</v>
      </c>
      <c r="P32">
        <v>13</v>
      </c>
      <c r="Q32">
        <v>531563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"/>
      <c r="AL32" s="11"/>
      <c r="AM32" s="1"/>
      <c r="AN32" s="1"/>
      <c r="AO32" s="1"/>
    </row>
    <row r="33" spans="2:41" s="5" customFormat="1" ht="14.4">
      <c r="B33" s="1"/>
      <c r="C33" s="3"/>
      <c r="D33" s="8">
        <v>3</v>
      </c>
      <c r="E33" s="1" t="s">
        <v>37</v>
      </c>
      <c r="F33" s="1" t="s">
        <v>19</v>
      </c>
      <c r="G33" s="1" t="s">
        <v>38</v>
      </c>
      <c r="H33" s="1"/>
      <c r="I33" s="4">
        <f>INT(Q33/360000)</f>
        <v>1</v>
      </c>
      <c r="J33" s="9" t="s">
        <v>5</v>
      </c>
      <c r="K33" s="10">
        <f>INT((Q33-(I33*360000))/6000)</f>
        <v>33</v>
      </c>
      <c r="L33" s="9" t="s">
        <v>5</v>
      </c>
      <c r="M33" s="10">
        <f>INT((Q33-(I33*360000)-(K33*6000))/100)</f>
        <v>12</v>
      </c>
      <c r="N33" s="9" t="s">
        <v>5</v>
      </c>
      <c r="O33" s="10">
        <f>INT((Q33-(I33*360000)-(K33*6000)-(M33*100)))</f>
        <v>78</v>
      </c>
      <c r="P33">
        <v>11</v>
      </c>
      <c r="Q33">
        <v>559278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"/>
      <c r="AL33" s="11"/>
      <c r="AM33" s="1"/>
      <c r="AN33" s="1"/>
      <c r="AO33" s="1"/>
    </row>
    <row r="34" spans="2:41" s="5" customFormat="1" ht="14.4">
      <c r="B34" s="1"/>
      <c r="C34" s="3"/>
      <c r="D34" s="8">
        <v>3</v>
      </c>
      <c r="E34" s="1" t="s">
        <v>39</v>
      </c>
      <c r="F34" s="1" t="s">
        <v>19</v>
      </c>
      <c r="G34" s="1" t="s">
        <v>17</v>
      </c>
      <c r="H34" s="1"/>
      <c r="I34" s="4">
        <f>INT(Q34/360000)</f>
        <v>1</v>
      </c>
      <c r="J34" s="9" t="s">
        <v>5</v>
      </c>
      <c r="K34" s="10">
        <f>INT((Q34-(I34*360000))/6000)</f>
        <v>43</v>
      </c>
      <c r="L34" s="9" t="s">
        <v>5</v>
      </c>
      <c r="M34" s="10">
        <f>INT((Q34-(I34*360000)-(K34*6000))/100)</f>
        <v>57</v>
      </c>
      <c r="N34" s="9" t="s">
        <v>5</v>
      </c>
      <c r="O34" s="10">
        <f>INT((Q34-(I34*360000)-(K34*6000)-(M34*100)))</f>
        <v>15</v>
      </c>
      <c r="P34">
        <v>12</v>
      </c>
      <c r="Q34">
        <v>623715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"/>
      <c r="AL34" s="11"/>
    </row>
    <row r="35" spans="2:41" s="5" customFormat="1" ht="14.4">
      <c r="B35" s="1"/>
      <c r="C35" s="3"/>
      <c r="D35" s="8">
        <v>5</v>
      </c>
      <c r="E35" s="1" t="s">
        <v>36</v>
      </c>
      <c r="F35" s="1" t="s">
        <v>19</v>
      </c>
      <c r="G35" s="1" t="s">
        <v>17</v>
      </c>
      <c r="H35" s="1"/>
      <c r="I35" s="4">
        <f>INT(Q35/360000)</f>
        <v>1</v>
      </c>
      <c r="J35" s="9" t="s">
        <v>5</v>
      </c>
      <c r="K35" s="10">
        <f>INT((Q35-(I35*360000))/6000)</f>
        <v>45</v>
      </c>
      <c r="L35" s="9" t="s">
        <v>5</v>
      </c>
      <c r="M35" s="10">
        <f>INT((Q35-(I35*360000)-(K35*6000))/100)</f>
        <v>13</v>
      </c>
      <c r="N35" s="9" t="s">
        <v>5</v>
      </c>
      <c r="O35" s="10">
        <f>INT((Q35-(I35*360000)-(K35*6000)-(M35*100)))</f>
        <v>68</v>
      </c>
      <c r="P35">
        <v>10</v>
      </c>
      <c r="Q35">
        <v>631368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"/>
      <c r="AL35" s="11"/>
    </row>
    <row r="36" spans="2:41" s="5" customFormat="1" ht="14.4">
      <c r="B36" s="1"/>
      <c r="C36" s="3"/>
      <c r="D36" s="1"/>
      <c r="E36" s="1"/>
      <c r="F36" s="1"/>
      <c r="G36" s="1"/>
      <c r="H36" s="1"/>
      <c r="I36" s="4">
        <f t="shared" si="0"/>
        <v>0</v>
      </c>
      <c r="J36" s="9" t="s">
        <v>5</v>
      </c>
      <c r="K36" s="10">
        <f t="shared" si="1"/>
        <v>0</v>
      </c>
      <c r="L36" s="9" t="s">
        <v>5</v>
      </c>
      <c r="M36" s="10">
        <f t="shared" si="2"/>
        <v>0</v>
      </c>
      <c r="N36" s="9" t="s">
        <v>5</v>
      </c>
      <c r="O36" s="10">
        <f t="shared" si="3"/>
        <v>0</v>
      </c>
      <c r="P36" s="11"/>
      <c r="Q36" s="1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"/>
      <c r="AL36" s="11"/>
    </row>
    <row r="37" spans="2:41" s="5" customFormat="1" ht="14.4">
      <c r="B37" s="13">
        <v>0.5625</v>
      </c>
      <c r="C37" s="7"/>
      <c r="D37" s="8" t="s">
        <v>41</v>
      </c>
      <c r="E37" s="1"/>
      <c r="F37" s="1"/>
      <c r="G37" s="1"/>
      <c r="H37" s="1"/>
      <c r="I37" s="4">
        <f t="shared" si="0"/>
        <v>0</v>
      </c>
      <c r="J37" s="9" t="s">
        <v>5</v>
      </c>
      <c r="K37" s="10">
        <f t="shared" si="1"/>
        <v>0</v>
      </c>
      <c r="L37" s="9" t="s">
        <v>5</v>
      </c>
      <c r="M37" s="10">
        <f t="shared" si="2"/>
        <v>0</v>
      </c>
      <c r="N37" s="9" t="s">
        <v>5</v>
      </c>
      <c r="O37" s="10">
        <f t="shared" si="3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41" s="5" customFormat="1" ht="14.4">
      <c r="B38" s="1"/>
      <c r="C38" s="3">
        <v>10</v>
      </c>
      <c r="D38" s="14">
        <v>1</v>
      </c>
      <c r="E38" s="12" t="s">
        <v>44</v>
      </c>
      <c r="F38" s="12" t="s">
        <v>43</v>
      </c>
      <c r="G38" s="12" t="s">
        <v>26</v>
      </c>
      <c r="H38" s="12"/>
      <c r="I38" s="4">
        <f>INT(Q38/360000)</f>
        <v>1</v>
      </c>
      <c r="J38" s="9" t="s">
        <v>5</v>
      </c>
      <c r="K38" s="10">
        <f>INT((Q38-(I38*360000))/6000)</f>
        <v>27</v>
      </c>
      <c r="L38" s="9" t="s">
        <v>5</v>
      </c>
      <c r="M38" s="10">
        <f>INT((Q38-(I38*360000)-(K38*6000))/100)</f>
        <v>50</v>
      </c>
      <c r="N38" s="9" t="s">
        <v>5</v>
      </c>
      <c r="O38" s="10">
        <f>INT((Q38-(I38*360000)-(K38*6000)-(M38*100)))</f>
        <v>87</v>
      </c>
      <c r="P38">
        <v>101</v>
      </c>
      <c r="Q38">
        <v>527087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1"/>
      <c r="AL38" s="11"/>
    </row>
    <row r="39" spans="2:41" s="5" customFormat="1" ht="14.4">
      <c r="B39" s="1"/>
      <c r="C39" s="3"/>
      <c r="D39" s="8">
        <v>2</v>
      </c>
      <c r="E39" s="1" t="s">
        <v>42</v>
      </c>
      <c r="F39" s="1" t="s">
        <v>43</v>
      </c>
      <c r="G39" s="1" t="s">
        <v>9</v>
      </c>
      <c r="H39" s="1"/>
      <c r="I39" s="4">
        <f>INT(Q39/360000)</f>
        <v>1</v>
      </c>
      <c r="J39" s="9" t="s">
        <v>5</v>
      </c>
      <c r="K39" s="10">
        <f>INT((Q39-(I39*360000))/6000)</f>
        <v>30</v>
      </c>
      <c r="L39" s="9" t="s">
        <v>5</v>
      </c>
      <c r="M39" s="10">
        <f>INT((Q39-(I39*360000)-(K39*6000))/100)</f>
        <v>55</v>
      </c>
      <c r="N39" s="9" t="s">
        <v>5</v>
      </c>
      <c r="O39" s="10">
        <f>INT((Q39-(I39*360000)-(K39*6000)-(M39*100)))</f>
        <v>96</v>
      </c>
      <c r="P39">
        <v>100</v>
      </c>
      <c r="Q39">
        <v>545596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"/>
      <c r="AL39" s="11"/>
    </row>
    <row r="40" spans="2:41" s="5" customFormat="1" ht="14.4">
      <c r="B40" s="1"/>
      <c r="C40" s="3"/>
      <c r="D40" s="8"/>
      <c r="E40" s="1"/>
      <c r="F40" s="1"/>
      <c r="G40" s="1"/>
      <c r="H40" s="1"/>
      <c r="I40" s="4">
        <f t="shared" si="0"/>
        <v>0</v>
      </c>
      <c r="J40" s="9" t="s">
        <v>5</v>
      </c>
      <c r="K40" s="10">
        <f t="shared" si="1"/>
        <v>0</v>
      </c>
      <c r="L40" s="9" t="s">
        <v>5</v>
      </c>
      <c r="M40" s="10">
        <f t="shared" si="2"/>
        <v>0</v>
      </c>
      <c r="N40" s="9" t="s">
        <v>5</v>
      </c>
      <c r="O40" s="10">
        <f t="shared" si="3"/>
        <v>0</v>
      </c>
      <c r="P40" s="11"/>
      <c r="Q40" s="1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/>
      <c r="AL40" s="11"/>
    </row>
    <row r="41" spans="2:41" s="5" customFormat="1" ht="14.4">
      <c r="B41" s="1"/>
      <c r="C41" s="3">
        <v>11</v>
      </c>
      <c r="D41" s="8">
        <v>1</v>
      </c>
      <c r="E41" s="1" t="s">
        <v>45</v>
      </c>
      <c r="F41" s="1" t="s">
        <v>46</v>
      </c>
      <c r="G41" s="1" t="s">
        <v>17</v>
      </c>
      <c r="H41" s="1"/>
      <c r="I41" s="4">
        <f t="shared" si="0"/>
        <v>1</v>
      </c>
      <c r="J41" s="9" t="s">
        <v>5</v>
      </c>
      <c r="K41" s="10">
        <f t="shared" si="1"/>
        <v>27</v>
      </c>
      <c r="L41" s="9" t="s">
        <v>5</v>
      </c>
      <c r="M41" s="10">
        <f t="shared" si="2"/>
        <v>52</v>
      </c>
      <c r="N41" s="9" t="s">
        <v>5</v>
      </c>
      <c r="O41" s="10">
        <f t="shared" si="3"/>
        <v>21</v>
      </c>
      <c r="P41">
        <v>200</v>
      </c>
      <c r="Q41">
        <v>527221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1"/>
      <c r="AL41" s="11"/>
    </row>
    <row r="42" spans="2:41" s="5" customFormat="1" ht="14.4">
      <c r="B42" s="1"/>
      <c r="C42" s="3"/>
      <c r="D42" s="8"/>
      <c r="E42" s="1"/>
      <c r="F42" s="1"/>
      <c r="G42" s="1"/>
      <c r="H42" s="1"/>
      <c r="I42" s="4">
        <f t="shared" si="0"/>
        <v>0</v>
      </c>
      <c r="J42" s="9" t="s">
        <v>5</v>
      </c>
      <c r="K42" s="10">
        <f t="shared" si="1"/>
        <v>0</v>
      </c>
      <c r="L42" s="9" t="s">
        <v>5</v>
      </c>
      <c r="M42" s="10">
        <f t="shared" si="2"/>
        <v>0</v>
      </c>
      <c r="N42" s="9" t="s">
        <v>5</v>
      </c>
      <c r="O42" s="10">
        <f t="shared" si="3"/>
        <v>0</v>
      </c>
      <c r="P42" s="11"/>
      <c r="Q42" s="1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1"/>
      <c r="AL42" s="11"/>
    </row>
    <row r="43" spans="2:41" s="5" customFormat="1" ht="14.4">
      <c r="B43" s="1"/>
      <c r="C43" s="3">
        <v>12</v>
      </c>
      <c r="D43" s="8">
        <v>1</v>
      </c>
      <c r="E43" s="1" t="s">
        <v>47</v>
      </c>
      <c r="F43" s="1" t="s">
        <v>48</v>
      </c>
      <c r="G43" s="1" t="s">
        <v>7</v>
      </c>
      <c r="H43" s="1"/>
      <c r="I43" s="4">
        <f>INT(Q43/360000)</f>
        <v>1</v>
      </c>
      <c r="J43" s="9" t="s">
        <v>5</v>
      </c>
      <c r="K43" s="10">
        <f>INT((Q43-(I43*360000))/6000)</f>
        <v>40</v>
      </c>
      <c r="L43" s="9" t="s">
        <v>5</v>
      </c>
      <c r="M43" s="10">
        <f>INT((Q43-(I43*360000)-(K43*6000))/100)</f>
        <v>32</v>
      </c>
      <c r="N43" s="9" t="s">
        <v>5</v>
      </c>
      <c r="O43" s="10">
        <f>INT((Q43-(I43*360000)-(K43*6000)-(M43*100)))</f>
        <v>17</v>
      </c>
      <c r="P43">
        <v>475</v>
      </c>
      <c r="Q43">
        <v>603217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1"/>
      <c r="AL43" s="11"/>
    </row>
    <row r="44" spans="2:41" s="5" customFormat="1" ht="14.4">
      <c r="B44" s="1"/>
      <c r="C44" s="3"/>
      <c r="D44" s="8">
        <v>2</v>
      </c>
      <c r="E44" s="1" t="s">
        <v>49</v>
      </c>
      <c r="F44" s="1" t="s">
        <v>48</v>
      </c>
      <c r="G44" s="1" t="s">
        <v>50</v>
      </c>
      <c r="H44" s="1"/>
      <c r="I44" s="4">
        <f>INT(Q44/360000)</f>
        <v>1</v>
      </c>
      <c r="J44" s="9" t="s">
        <v>5</v>
      </c>
      <c r="K44" s="10">
        <f>INT((Q44-(I44*360000))/6000)</f>
        <v>51</v>
      </c>
      <c r="L44" s="9" t="s">
        <v>5</v>
      </c>
      <c r="M44" s="10">
        <f>INT((Q44-(I44*360000)-(K44*6000))/100)</f>
        <v>19</v>
      </c>
      <c r="N44" s="9" t="s">
        <v>5</v>
      </c>
      <c r="O44" s="10">
        <f>INT((Q44-(I44*360000)-(K44*6000)-(M44*100)))</f>
        <v>49</v>
      </c>
      <c r="P44">
        <v>476</v>
      </c>
      <c r="Q44">
        <v>667949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1"/>
      <c r="AL44" s="11"/>
    </row>
    <row r="45" spans="2:41" s="5" customFormat="1" ht="14.4">
      <c r="B45" s="1"/>
      <c r="C45" s="3"/>
      <c r="D45" s="8"/>
      <c r="E45" s="1"/>
      <c r="F45" s="1"/>
      <c r="G45" s="1"/>
      <c r="H45" s="1"/>
      <c r="I45" s="4">
        <f t="shared" si="0"/>
        <v>0</v>
      </c>
      <c r="J45" s="9" t="s">
        <v>5</v>
      </c>
      <c r="K45" s="10">
        <f t="shared" si="1"/>
        <v>0</v>
      </c>
      <c r="L45" s="9" t="s">
        <v>5</v>
      </c>
      <c r="M45" s="10">
        <f t="shared" si="2"/>
        <v>0</v>
      </c>
      <c r="N45" s="9" t="s">
        <v>5</v>
      </c>
      <c r="O45" s="10">
        <f t="shared" si="3"/>
        <v>0</v>
      </c>
      <c r="P45" s="11"/>
      <c r="Q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1"/>
      <c r="AL45" s="11"/>
    </row>
    <row r="46" spans="2:41" s="5" customFormat="1" ht="14.4">
      <c r="B46" s="1"/>
      <c r="C46" s="3">
        <v>13</v>
      </c>
      <c r="D46" s="8">
        <v>1</v>
      </c>
      <c r="E46" s="1" t="s">
        <v>51</v>
      </c>
      <c r="F46" s="1" t="s">
        <v>52</v>
      </c>
      <c r="G46" s="1" t="s">
        <v>17</v>
      </c>
      <c r="H46" s="1"/>
      <c r="I46" s="4">
        <f>INT(Q46/360000)</f>
        <v>1</v>
      </c>
      <c r="J46" s="9" t="s">
        <v>5</v>
      </c>
      <c r="K46" s="10">
        <f>INT((Q46-(I46*360000))/6000)</f>
        <v>36</v>
      </c>
      <c r="L46" s="9" t="s">
        <v>5</v>
      </c>
      <c r="M46" s="10">
        <f>INT((Q46-(I46*360000)-(K46*6000))/100)</f>
        <v>36</v>
      </c>
      <c r="N46" s="9" t="s">
        <v>5</v>
      </c>
      <c r="O46" s="10">
        <f>INT((Q46-(I46*360000)-(K46*6000)-(M46*100)))</f>
        <v>64</v>
      </c>
      <c r="P46">
        <v>20</v>
      </c>
      <c r="Q46">
        <v>579664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1"/>
      <c r="AL46" s="11"/>
    </row>
    <row r="47" spans="2:41" s="5" customFormat="1" ht="14.4">
      <c r="B47" s="1"/>
      <c r="C47" s="3"/>
      <c r="D47" s="8">
        <v>2</v>
      </c>
      <c r="E47" s="1" t="s">
        <v>54</v>
      </c>
      <c r="F47" s="1" t="s">
        <v>52</v>
      </c>
      <c r="G47" s="1" t="s">
        <v>17</v>
      </c>
      <c r="H47" s="1"/>
      <c r="I47" s="4">
        <f>INT(Q47/360000)</f>
        <v>1</v>
      </c>
      <c r="J47" s="9" t="s">
        <v>5</v>
      </c>
      <c r="K47" s="10">
        <f>INT((Q47-(I47*360000))/6000)</f>
        <v>43</v>
      </c>
      <c r="L47" s="9" t="s">
        <v>5</v>
      </c>
      <c r="M47" s="10">
        <f>INT((Q47-(I47*360000)-(K47*6000))/100)</f>
        <v>38</v>
      </c>
      <c r="N47" s="9" t="s">
        <v>5</v>
      </c>
      <c r="O47" s="10">
        <f>INT((Q47-(I47*360000)-(K47*6000)-(M47*100)))</f>
        <v>72</v>
      </c>
      <c r="P47">
        <v>22</v>
      </c>
      <c r="Q47">
        <v>621872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1"/>
      <c r="AL47" s="11"/>
    </row>
    <row r="48" spans="2:41" s="5" customFormat="1" ht="14.4">
      <c r="B48" s="1"/>
      <c r="C48" s="3"/>
      <c r="D48" s="8">
        <v>3</v>
      </c>
      <c r="E48" s="1" t="s">
        <v>53</v>
      </c>
      <c r="F48" s="1" t="s">
        <v>52</v>
      </c>
      <c r="G48" s="1" t="s">
        <v>7</v>
      </c>
      <c r="H48" s="1"/>
      <c r="I48" s="4">
        <f>INT(Q48/360000)</f>
        <v>1</v>
      </c>
      <c r="J48" s="9" t="s">
        <v>5</v>
      </c>
      <c r="K48" s="10">
        <f>INT((Q48-(I48*360000))/6000)</f>
        <v>46</v>
      </c>
      <c r="L48" s="9" t="s">
        <v>5</v>
      </c>
      <c r="M48" s="10">
        <f>INT((Q48-(I48*360000)-(K48*6000))/100)</f>
        <v>27</v>
      </c>
      <c r="N48" s="9" t="s">
        <v>5</v>
      </c>
      <c r="O48" s="10">
        <f>INT((Q48-(I48*360000)-(K48*6000)-(M48*100)))</f>
        <v>37</v>
      </c>
      <c r="P48">
        <v>21</v>
      </c>
      <c r="Q48">
        <v>638737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1"/>
      <c r="AL48" s="11"/>
    </row>
    <row r="49" spans="2:38" s="5" customFormat="1" ht="14.4">
      <c r="B49" s="1"/>
      <c r="C49" s="3"/>
      <c r="D49" s="1"/>
      <c r="E49" s="1"/>
      <c r="F49" s="1"/>
      <c r="G49" s="1"/>
      <c r="H49" s="1"/>
      <c r="I49" s="4">
        <f t="shared" si="0"/>
        <v>0</v>
      </c>
      <c r="J49" s="9" t="s">
        <v>5</v>
      </c>
      <c r="K49" s="10">
        <f t="shared" si="1"/>
        <v>0</v>
      </c>
      <c r="L49" s="9" t="s">
        <v>5</v>
      </c>
      <c r="M49" s="10">
        <f t="shared" si="2"/>
        <v>0</v>
      </c>
      <c r="N49" s="9" t="s">
        <v>5</v>
      </c>
      <c r="O49" s="10">
        <f t="shared" si="3"/>
        <v>0</v>
      </c>
      <c r="P49" s="11"/>
      <c r="Q49" s="1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1"/>
      <c r="AL49" s="11"/>
    </row>
    <row r="50" spans="2:38" s="5" customFormat="1" ht="14.4">
      <c r="B50" s="6">
        <v>0.58333333333333337</v>
      </c>
      <c r="C50" s="7"/>
      <c r="D50" s="8" t="s">
        <v>55</v>
      </c>
      <c r="E50" s="1"/>
      <c r="F50" s="1"/>
      <c r="G50" s="1"/>
      <c r="H50" s="1"/>
      <c r="I50" s="4">
        <f t="shared" si="0"/>
        <v>0</v>
      </c>
      <c r="J50" s="9" t="s">
        <v>5</v>
      </c>
      <c r="K50" s="10">
        <f t="shared" si="1"/>
        <v>0</v>
      </c>
      <c r="L50" s="9" t="s">
        <v>5</v>
      </c>
      <c r="M50" s="10">
        <f t="shared" si="2"/>
        <v>0</v>
      </c>
      <c r="N50" s="9" t="s">
        <v>5</v>
      </c>
      <c r="O50" s="10">
        <f t="shared" si="3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s="5" customFormat="1" ht="14.4">
      <c r="B51" s="1"/>
      <c r="C51" s="3">
        <v>14</v>
      </c>
      <c r="D51" s="8">
        <v>1</v>
      </c>
      <c r="E51" s="1" t="s">
        <v>56</v>
      </c>
      <c r="F51" s="1" t="s">
        <v>57</v>
      </c>
      <c r="G51" s="1" t="s">
        <v>9</v>
      </c>
      <c r="H51" s="1"/>
      <c r="I51" s="4">
        <f t="shared" si="0"/>
        <v>1</v>
      </c>
      <c r="J51" s="9" t="s">
        <v>5</v>
      </c>
      <c r="K51" s="10">
        <f t="shared" si="1"/>
        <v>55</v>
      </c>
      <c r="L51" s="9" t="s">
        <v>5</v>
      </c>
      <c r="M51" s="10">
        <f t="shared" si="2"/>
        <v>37</v>
      </c>
      <c r="N51" s="9" t="s">
        <v>5</v>
      </c>
      <c r="O51" s="10">
        <f t="shared" si="3"/>
        <v>94</v>
      </c>
      <c r="P51">
        <v>325</v>
      </c>
      <c r="Q51">
        <v>693794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1"/>
      <c r="AL51" s="11"/>
    </row>
    <row r="52" spans="2:38" s="5" customFormat="1" ht="14.4">
      <c r="B52" s="1"/>
      <c r="C52" s="3"/>
      <c r="D52" s="8">
        <v>2</v>
      </c>
      <c r="E52" s="1" t="s">
        <v>58</v>
      </c>
      <c r="F52" s="1" t="s">
        <v>57</v>
      </c>
      <c r="G52" s="1" t="s">
        <v>26</v>
      </c>
      <c r="H52" s="1"/>
      <c r="I52" s="4">
        <f t="shared" si="0"/>
        <v>1</v>
      </c>
      <c r="J52" s="9" t="s">
        <v>5</v>
      </c>
      <c r="K52" s="10">
        <f t="shared" si="1"/>
        <v>57</v>
      </c>
      <c r="L52" s="9" t="s">
        <v>5</v>
      </c>
      <c r="M52" s="10">
        <f t="shared" si="2"/>
        <v>39</v>
      </c>
      <c r="N52" s="9" t="s">
        <v>5</v>
      </c>
      <c r="O52" s="10">
        <f t="shared" si="3"/>
        <v>85</v>
      </c>
      <c r="P52">
        <v>326</v>
      </c>
      <c r="Q52">
        <v>705985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1"/>
      <c r="AL52" s="11"/>
    </row>
    <row r="53" spans="2:38" s="5" customFormat="1" ht="14.4">
      <c r="B53" s="1"/>
      <c r="C53" s="3"/>
      <c r="D53" s="1"/>
      <c r="E53" s="1"/>
      <c r="F53" s="1"/>
      <c r="G53" s="1"/>
      <c r="H53" s="1"/>
      <c r="I53" s="4">
        <f t="shared" si="0"/>
        <v>0</v>
      </c>
      <c r="J53" s="9" t="s">
        <v>5</v>
      </c>
      <c r="K53" s="10">
        <f t="shared" si="1"/>
        <v>0</v>
      </c>
      <c r="L53" s="9" t="s">
        <v>5</v>
      </c>
      <c r="M53" s="10">
        <f t="shared" si="2"/>
        <v>0</v>
      </c>
      <c r="N53" s="9" t="s">
        <v>5</v>
      </c>
      <c r="O53" s="10">
        <f t="shared" si="3"/>
        <v>0</v>
      </c>
      <c r="P53" s="11"/>
      <c r="Q53" s="1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1"/>
      <c r="AL53" s="11"/>
    </row>
  </sheetData>
  <sortState ref="D46:Q48">
    <sortCondition ref="Q46:Q48"/>
  </sortState>
  <pageMargins left="0.70866141732283516" right="0.70866141732283516" top="0.74803149606299213" bottom="0.35433070866141764" header="0.31496062992126012" footer="0.31496062992126012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gebruiker</cp:lastModifiedBy>
  <cp:lastPrinted>2017-04-29T08:51:19Z</cp:lastPrinted>
  <dcterms:created xsi:type="dcterms:W3CDTF">2017-04-28T11:28:44Z</dcterms:created>
  <dcterms:modified xsi:type="dcterms:W3CDTF">2017-05-01T16:47:11Z</dcterms:modified>
</cp:coreProperties>
</file>